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840" windowWidth="12240" windowHeight="8700"/>
  </bookViews>
  <sheets>
    <sheet name="MEMÓRIA DE CÁLCULO - RESSARCIM." sheetId="7" r:id="rId1"/>
    <sheet name="fórmulas" sheetId="8" r:id="rId2"/>
  </sheets>
  <definedNames>
    <definedName name="_xlnm.Print_Area" localSheetId="0">'MEMÓRIA DE CÁLCULO - RESSARCIM.'!$A$1:$G$98</definedName>
  </definedNames>
  <calcPr calcId="145621"/>
</workbook>
</file>

<file path=xl/calcChain.xml><?xml version="1.0" encoding="utf-8"?>
<calcChain xmlns="http://schemas.openxmlformats.org/spreadsheetml/2006/main">
  <c r="D93" i="7" l="1"/>
  <c r="D85" i="7"/>
  <c r="G29" i="7"/>
  <c r="F20" i="7"/>
  <c r="G20" i="7" s="1"/>
  <c r="F21" i="7"/>
  <c r="G21" i="7" s="1"/>
  <c r="F22" i="7"/>
  <c r="G22" i="7" s="1"/>
  <c r="F23" i="7"/>
  <c r="G23" i="7" s="1"/>
  <c r="F24" i="7"/>
  <c r="G24" i="7" s="1"/>
  <c r="F25" i="7"/>
  <c r="G25" i="7" s="1"/>
  <c r="F26" i="7"/>
  <c r="G26" i="7" s="1"/>
  <c r="F27" i="7"/>
  <c r="G27" i="7" s="1"/>
  <c r="F28" i="7"/>
  <c r="G28" i="7" s="1"/>
  <c r="F29" i="7"/>
  <c r="F30" i="7"/>
  <c r="G30" i="7" s="1"/>
  <c r="D31" i="7"/>
  <c r="C49" i="7"/>
  <c r="C48" i="7"/>
  <c r="D92" i="7" l="1"/>
  <c r="D91" i="7"/>
  <c r="D86" i="7"/>
  <c r="D87" i="7" s="1"/>
  <c r="D78" i="7"/>
  <c r="D79" i="7"/>
  <c r="D80" i="7"/>
  <c r="D77" i="7"/>
  <c r="D81" i="7" s="1"/>
  <c r="D70" i="7"/>
  <c r="D71" i="7"/>
  <c r="D72" i="7"/>
  <c r="D69" i="7"/>
  <c r="E64" i="7"/>
  <c r="E62" i="7"/>
  <c r="E65" i="7" l="1"/>
  <c r="D73" i="7"/>
  <c r="C50" i="7"/>
  <c r="F36" i="7"/>
  <c r="G36" i="7" s="1"/>
  <c r="D95" i="7" l="1"/>
  <c r="D48" i="7"/>
  <c r="F35" i="7" l="1"/>
  <c r="G35" i="7" s="1"/>
  <c r="G37" i="7" s="1"/>
  <c r="F19" i="7"/>
  <c r="D42" i="7" s="1"/>
  <c r="F13" i="7"/>
  <c r="B55" i="7" s="1"/>
  <c r="D55" i="7" s="1"/>
  <c r="E42" i="7" l="1"/>
  <c r="G19" i="7"/>
  <c r="G31" i="7" s="1"/>
  <c r="E44" i="7" l="1"/>
  <c r="E53" i="7" s="1"/>
  <c r="E97" i="7" s="1"/>
</calcChain>
</file>

<file path=xl/comments1.xml><?xml version="1.0" encoding="utf-8"?>
<comments xmlns="http://schemas.openxmlformats.org/spreadsheetml/2006/main">
  <authors>
    <author>Autor</author>
  </authors>
  <commentList>
    <comment ref="E18" authorId="0">
      <text>
        <r>
          <rPr>
            <b/>
            <sz val="9"/>
            <color indexed="81"/>
            <rFont val="Tahoma"/>
            <family val="2"/>
          </rPr>
          <t>Autor:</t>
        </r>
        <r>
          <rPr>
            <sz val="9"/>
            <color indexed="81"/>
            <rFont val="Tahoma"/>
            <family val="2"/>
          </rPr>
          <t xml:space="preserve">
Se o servidor trabalhar com dedicação exclusiva ou 40h semanais, inserir 160.</t>
        </r>
      </text>
    </comment>
    <comment ref="B40" authorId="0">
      <text>
        <r>
          <rPr>
            <b/>
            <sz val="9"/>
            <color indexed="81"/>
            <rFont val="Tahoma"/>
            <family val="2"/>
          </rPr>
          <t>Autor:</t>
        </r>
        <r>
          <rPr>
            <sz val="9"/>
            <color indexed="81"/>
            <rFont val="Tahoma"/>
            <family val="2"/>
          </rPr>
          <t xml:space="preserve">
Informar "SIM" ou "NÃO"
</t>
        </r>
      </text>
    </comment>
    <comment ref="A60" authorId="0">
      <text>
        <r>
          <rPr>
            <b/>
            <sz val="9"/>
            <color indexed="81"/>
            <rFont val="Tahoma"/>
            <family val="2"/>
          </rPr>
          <t>Autor:</t>
        </r>
        <r>
          <rPr>
            <sz val="9"/>
            <color indexed="81"/>
            <rFont val="Tahoma"/>
            <family val="2"/>
          </rPr>
          <t xml:space="preserve">
O montante do valor em bolsas concedidas, com os recursos do
projeto, destinadas a alunos de graduação e de pós-graduação da UFERSA será integralmente
deduzido do valor do ressarcimento.
</t>
        </r>
      </text>
    </comment>
    <comment ref="E62" authorId="0">
      <text>
        <r>
          <rPr>
            <b/>
            <sz val="9"/>
            <color indexed="81"/>
            <rFont val="Tahoma"/>
            <family val="2"/>
          </rPr>
          <t xml:space="preserve">Conforme Resolução 001/2013, o valor da bolsa:
</t>
        </r>
        <r>
          <rPr>
            <sz val="9"/>
            <color indexed="81"/>
            <rFont val="Tahoma"/>
            <family val="2"/>
          </rPr>
          <t>= até 10% da bolsa DCR-A (Desenvolvimento Científico e Tecnológico Regional) do CNPq (</t>
        </r>
        <r>
          <rPr>
            <b/>
            <sz val="9"/>
            <color indexed="81"/>
            <rFont val="Tahoma"/>
            <family val="2"/>
          </rPr>
          <t>R$6.200,00</t>
        </r>
        <r>
          <rPr>
            <sz val="9"/>
            <color indexed="81"/>
            <rFont val="Tahoma"/>
            <family val="2"/>
          </rPr>
          <t xml:space="preserve">)
http://www.cnpq.br/no-pais
</t>
        </r>
      </text>
    </comment>
    <comment ref="A67" authorId="0">
      <text>
        <r>
          <rPr>
            <b/>
            <sz val="9"/>
            <color indexed="81"/>
            <rFont val="Tahoma"/>
            <family val="2"/>
          </rPr>
          <t>Autor:</t>
        </r>
        <r>
          <rPr>
            <sz val="9"/>
            <color indexed="81"/>
            <rFont val="Tahoma"/>
            <family val="2"/>
          </rPr>
          <t xml:space="preserve">
Os equipamentos/materiais que serão adquiridos com recurso
do projeto e alocados em definitivo na UFERSA terão seus valores deduzidos integralmente
da rubrica ressarcimento.
</t>
        </r>
      </text>
    </comment>
    <comment ref="A75" authorId="0">
      <text>
        <r>
          <rPr>
            <b/>
            <sz val="9"/>
            <color indexed="81"/>
            <rFont val="Tahoma"/>
            <family val="2"/>
          </rPr>
          <t>Autor:</t>
        </r>
        <r>
          <rPr>
            <sz val="9"/>
            <color indexed="81"/>
            <rFont val="Tahoma"/>
            <family val="2"/>
          </rPr>
          <t xml:space="preserve">
A aquisição de acervo bibliográfico que será,
obrigatoriamente, incorporado ao patrimônio da UFERSA, terá seu valor integralmente
deduzido do valor do ressarcimento.</t>
        </r>
      </text>
    </comment>
    <comment ref="A89" authorId="0">
      <text>
        <r>
          <rPr>
            <b/>
            <sz val="9"/>
            <color indexed="81"/>
            <rFont val="Tahoma"/>
            <family val="2"/>
          </rPr>
          <t>Autor:</t>
        </r>
        <r>
          <rPr>
            <sz val="9"/>
            <color indexed="81"/>
            <rFont val="Tahoma"/>
            <family val="2"/>
          </rPr>
          <t xml:space="preserve">
Transferência de tecnologia ou licenciamento para outorga de
direito de uso ou de exploração de resultado de pesquisa da Universidade, protegidos
(patentes, programas de computador, marcas, cultivares) que sejam desenvolvidos durante a
execução do projeto terão seus valores deduzidos do valor do ressarcimento considerando
valores realizados.
</t>
        </r>
      </text>
    </comment>
  </commentList>
</comments>
</file>

<file path=xl/sharedStrings.xml><?xml version="1.0" encoding="utf-8"?>
<sst xmlns="http://schemas.openxmlformats.org/spreadsheetml/2006/main" count="100" uniqueCount="75">
  <si>
    <t>Descrição</t>
  </si>
  <si>
    <t>Valor  Unitário</t>
  </si>
  <si>
    <t>Total</t>
  </si>
  <si>
    <t>Qtd.</t>
  </si>
  <si>
    <t>Valor  da Bolsa</t>
  </si>
  <si>
    <t>Bolsas para alunos de graduação</t>
  </si>
  <si>
    <t>Quant. Meses</t>
  </si>
  <si>
    <t>Qtd. Hora/mês</t>
  </si>
  <si>
    <t>Valor Unitário</t>
  </si>
  <si>
    <t>2. BENEFÍCIOS</t>
  </si>
  <si>
    <t>1.3 Custo com imagem</t>
  </si>
  <si>
    <t>1. CUSTOS</t>
  </si>
  <si>
    <t>1.1 Custos com recursos humanos</t>
  </si>
  <si>
    <t>Servidores da UFERSA</t>
  </si>
  <si>
    <t>Salário base</t>
  </si>
  <si>
    <t>Custo do servidor</t>
  </si>
  <si>
    <t>Tipo de laboratório</t>
  </si>
  <si>
    <t>Telefone:</t>
  </si>
  <si>
    <t>E-mail:</t>
  </si>
  <si>
    <t>Nome do projeto:</t>
  </si>
  <si>
    <t>Coordenador:</t>
  </si>
  <si>
    <t>MINISTÉRIO DA EDUCAÇÃO</t>
  </si>
  <si>
    <t>UNIVERSIDADE FEDERAL RURAL DO SEMI-ÁRIDO</t>
  </si>
  <si>
    <t>PRÓ-REITORIA DE PLANEJAMENTO</t>
  </si>
  <si>
    <t>DIVISÃO DE CONVÊNIOS E TERMOS DE COOPERAÇÃO</t>
  </si>
  <si>
    <t>Receita estimada</t>
  </si>
  <si>
    <t>Fonte do recurso:</t>
  </si>
  <si>
    <t>Quant. de parcelas:</t>
  </si>
  <si>
    <t>Valor da parcela:</t>
  </si>
  <si>
    <t>Total:</t>
  </si>
  <si>
    <t>Carga horária mensal de trabalho</t>
  </si>
  <si>
    <t>Atividade desenvolvida</t>
  </si>
  <si>
    <t>Valor da hora de trabalho</t>
  </si>
  <si>
    <t>Carga horária total dedicada ao projeto</t>
  </si>
  <si>
    <t>Descrição do item</t>
  </si>
  <si>
    <t>Qtd de discentes</t>
  </si>
  <si>
    <t>Custo</t>
  </si>
  <si>
    <t>Se aplica ao projeto?</t>
  </si>
  <si>
    <t>SIM</t>
  </si>
  <si>
    <t>NÃO</t>
  </si>
  <si>
    <t>opções</t>
  </si>
  <si>
    <t>Valor/hora médio</t>
  </si>
  <si>
    <t>Carga horária total</t>
  </si>
  <si>
    <t>Vice- Coordenador:</t>
  </si>
  <si>
    <t>tipos de laboratórios</t>
  </si>
  <si>
    <t>L1</t>
  </si>
  <si>
    <t>L2</t>
  </si>
  <si>
    <t>L3</t>
  </si>
  <si>
    <t>Qtd. de meses de uso</t>
  </si>
  <si>
    <t>Custo do laboratório</t>
  </si>
  <si>
    <t>Custo total</t>
  </si>
  <si>
    <t>Receita:</t>
  </si>
  <si>
    <t>Custo total da imagem (0,2%):</t>
  </si>
  <si>
    <t>C. Orientação de TCC</t>
  </si>
  <si>
    <t>Código:</t>
  </si>
  <si>
    <t>Custo total:</t>
  </si>
  <si>
    <t>Média salarial da equipe:</t>
  </si>
  <si>
    <t>Total de custos com recursos humanos (A+B+C) :</t>
  </si>
  <si>
    <t>2.1 Benefício bolsa</t>
  </si>
  <si>
    <t>1.2 Custo com insfraestrutura</t>
  </si>
  <si>
    <t>Qtd. Alunos</t>
  </si>
  <si>
    <t>Qtd. Mês</t>
  </si>
  <si>
    <t>Bolsas para alunos de pós-graduação</t>
  </si>
  <si>
    <t>2.2 Benefício equipamento</t>
  </si>
  <si>
    <t>Salário base do servidor</t>
  </si>
  <si>
    <t>2.4 Benefício obras e instalações</t>
  </si>
  <si>
    <t>2.5 Benefício intangível</t>
  </si>
  <si>
    <t>TOTAL DE BENEFÍCIOS (2.1+2.2+2.3+2.4+2.5) =</t>
  </si>
  <si>
    <t>TOTAL DOS CUSTOS (1.1 + 1.2) =</t>
  </si>
  <si>
    <t>MEMÓRIA DE CÁLCULO DO RESSARCIMENTO À UFERSA (com base na Resolução CONSUNI/UFERSA nº 001/2013)</t>
  </si>
  <si>
    <t>2.3 Benefício acervo bibliográfico</t>
  </si>
  <si>
    <t>Qtd de horas de orientação/aluno</t>
  </si>
  <si>
    <r>
      <t>B. Coordenação(</t>
    </r>
    <r>
      <rPr>
        <i/>
        <sz val="12"/>
        <color rgb="FFFF0000"/>
        <rFont val="Times New Roman"/>
        <family val="1"/>
      </rPr>
      <t>inserir primeiro o coordenador e abaixo o vice, se houver)</t>
    </r>
  </si>
  <si>
    <t>TOTAL DO RESSARCIMENTO DEVIDO À UFERSA =</t>
  </si>
  <si>
    <r>
      <t>A. Equipe técnica (</t>
    </r>
    <r>
      <rPr>
        <i/>
        <sz val="12"/>
        <color rgb="FFFF0000"/>
        <rFont val="Times New Roman"/>
        <family val="1"/>
      </rPr>
      <t>excluindo-se a coordenação</t>
    </r>
    <r>
      <rPr>
        <i/>
        <sz val="12"/>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</si>
</sst>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quot;R$&quot;\ #,##0.00"/>
    <numFmt numFmtId="165" formatCode="_-[$R$-416]* #,##0.00_-;\-[$R$-416]* #,##0.00_-;_-[$R$-416]* &quot;-&quot;??_-;_-@_-"/>
    <numFmt numFmtId="166" formatCode="_-[$R$-416]\ * #,##0.00_-;\-[$R$-416]\ * #,##0.00_-;_-[$R$-416]\ * &quot;-&quot;??_-;_-@_-"/>
  </numFmts>
  <fonts count="2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Times New Roman"/>
      <family val="1"/>
    </font>
    <font>
      <sz val="12"/>
      <color theme="1"/>
      <name val="Times New Roman"/>
      <family val="1"/>
    </font>
    <font>
      <b/>
      <sz val="12"/>
      <color rgb="FF0000FF"/>
      <name val="Times New Roman"/>
      <family val="1"/>
    </font>
    <font>
      <sz val="12"/>
      <color rgb="FF000000"/>
      <name val="Times New Roman"/>
      <family val="1"/>
    </font>
    <font>
      <b/>
      <sz val="12"/>
      <color rgb="FF000000"/>
      <name val="Times New Roman"/>
      <family val="1"/>
    </font>
    <font>
      <sz val="12"/>
      <name val="Times New Roman"/>
      <family val="1"/>
    </font>
    <font>
      <i/>
      <sz val="12"/>
      <color theme="1"/>
      <name val="Times New Roman"/>
      <family val="1"/>
    </font>
    <font>
      <b/>
      <sz val="12"/>
      <name val="Times New Roman"/>
      <family val="1"/>
    </font>
    <font>
      <i/>
      <sz val="12"/>
      <color rgb="FF000000"/>
      <name val="Times New Roman"/>
      <family val="1"/>
    </font>
    <font>
      <b/>
      <sz val="12"/>
      <color rgb="FFFF0000"/>
      <name val="Times New Roman"/>
      <family val="1"/>
    </font>
    <font>
      <i/>
      <sz val="10"/>
      <color theme="1"/>
      <name val="Times New Roman"/>
      <family val="1"/>
    </font>
    <font>
      <b/>
      <sz val="8"/>
      <color rgb="FF000000"/>
      <name val="Verdana"/>
      <family val="2"/>
    </font>
    <font>
      <b/>
      <sz val="10"/>
      <color rgb="FF222222"/>
      <name val="Arial"/>
      <family val="2"/>
    </font>
    <font>
      <sz val="8"/>
      <color rgb="FF000000"/>
      <name val="Verdana"/>
      <family val="2"/>
    </font>
    <font>
      <sz val="10"/>
      <color theme="1"/>
      <name val="Times New Roman"/>
      <family val="1"/>
    </font>
    <font>
      <i/>
      <sz val="12"/>
      <color rgb="FFFF0000"/>
      <name val="Times New Roman"/>
      <family val="1"/>
    </font>
    <font>
      <b/>
      <sz val="16"/>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200">
    <xf numFmtId="0" fontId="0" fillId="0" borderId="0" xfId="0"/>
    <xf numFmtId="44" fontId="9" fillId="0" borderId="0" xfId="1" applyFont="1" applyFill="1" applyBorder="1" applyAlignment="1" applyProtection="1">
      <alignment horizontal="left" vertical="center"/>
    </xf>
    <xf numFmtId="44" fontId="11" fillId="0" borderId="1" xfId="1" applyFont="1" applyFill="1" applyBorder="1" applyAlignment="1" applyProtection="1">
      <alignment horizontal="center" vertical="center"/>
    </xf>
    <xf numFmtId="44" fontId="11" fillId="0" borderId="0" xfId="1"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44" fontId="11" fillId="2" borderId="18" xfId="1" applyFont="1" applyFill="1" applyBorder="1" applyAlignment="1" applyProtection="1">
      <alignment horizontal="center" vertical="center"/>
    </xf>
    <xf numFmtId="44" fontId="11" fillId="2" borderId="19" xfId="1"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44" fontId="4" fillId="2" borderId="18" xfId="1" applyFont="1" applyFill="1" applyBorder="1" applyAlignment="1" applyProtection="1">
      <alignment horizontal="center" vertical="center"/>
    </xf>
    <xf numFmtId="44" fontId="4" fillId="2" borderId="19" xfId="1" applyFont="1" applyFill="1" applyBorder="1" applyAlignment="1" applyProtection="1">
      <alignment horizontal="center" vertical="center"/>
    </xf>
    <xf numFmtId="44" fontId="5" fillId="0" borderId="8" xfId="1" applyFont="1" applyFill="1" applyBorder="1" applyAlignment="1" applyProtection="1">
      <alignment horizontal="left" vertical="center"/>
    </xf>
    <xf numFmtId="44" fontId="9" fillId="0" borderId="8" xfId="1" applyFont="1" applyFill="1" applyBorder="1" applyAlignment="1" applyProtection="1">
      <alignment horizontal="center" vertical="center"/>
    </xf>
    <xf numFmtId="44" fontId="11" fillId="0" borderId="16" xfId="1" applyFont="1" applyFill="1" applyBorder="1" applyAlignment="1" applyProtection="1">
      <alignment horizontal="center" vertical="center"/>
    </xf>
    <xf numFmtId="166" fontId="11" fillId="0" borderId="15" xfId="0" applyNumberFormat="1" applyFont="1" applyFill="1" applyBorder="1" applyAlignment="1" applyProtection="1">
      <alignment horizontal="right" vertical="center"/>
    </xf>
    <xf numFmtId="44" fontId="6" fillId="2" borderId="17" xfId="0" applyNumberFormat="1" applyFont="1" applyFill="1" applyBorder="1" applyAlignment="1" applyProtection="1">
      <alignment horizontal="right" vertical="center"/>
    </xf>
    <xf numFmtId="0" fontId="5" fillId="0" borderId="8"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166" fontId="5" fillId="0" borderId="12"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right" vertical="center" wrapText="1"/>
      <protection locked="0"/>
    </xf>
    <xf numFmtId="0" fontId="10" fillId="0" borderId="9" xfId="0" applyFont="1" applyFill="1" applyBorder="1" applyAlignment="1" applyProtection="1">
      <alignment vertical="center" wrapText="1"/>
      <protection locked="0"/>
    </xf>
    <xf numFmtId="166" fontId="5" fillId="0" borderId="1" xfId="0" applyNumberFormat="1" applyFont="1" applyFill="1" applyBorder="1" applyAlignment="1" applyProtection="1">
      <alignment horizontal="center" vertical="center" wrapText="1"/>
    </xf>
    <xf numFmtId="44" fontId="5" fillId="0" borderId="8"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5" fillId="0" borderId="7" xfId="0" applyFont="1" applyFill="1" applyBorder="1" applyProtection="1">
      <protection locked="0"/>
    </xf>
    <xf numFmtId="0" fontId="5" fillId="0" borderId="14" xfId="0" applyFont="1" applyFill="1" applyBorder="1" applyProtection="1">
      <protection locked="0"/>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protection locked="0"/>
    </xf>
    <xf numFmtId="0" fontId="9" fillId="0" borderId="5"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protection locked="0"/>
    </xf>
    <xf numFmtId="0" fontId="9"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11" fillId="0" borderId="10"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protection locked="0"/>
    </xf>
    <xf numFmtId="44" fontId="11" fillId="0" borderId="4" xfId="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wrapText="1"/>
      <protection locked="0"/>
    </xf>
    <xf numFmtId="166" fontId="4" fillId="0" borderId="15" xfId="0" applyNumberFormat="1" applyFont="1" applyFill="1" applyBorder="1" applyAlignment="1" applyProtection="1">
      <alignment horizontal="center" vertical="center" wrapText="1"/>
    </xf>
    <xf numFmtId="44" fontId="11" fillId="0" borderId="15" xfId="0" applyNumberFormat="1" applyFont="1" applyFill="1" applyBorder="1" applyAlignment="1" applyProtection="1">
      <alignment horizontal="right" vertical="center"/>
    </xf>
    <xf numFmtId="44" fontId="4" fillId="0" borderId="15" xfId="1" applyFont="1" applyFill="1" applyBorder="1" applyAlignment="1" applyProtection="1">
      <alignment horizontal="left" vertical="center"/>
    </xf>
    <xf numFmtId="44" fontId="11" fillId="0" borderId="15" xfId="1" applyFont="1" applyFill="1" applyBorder="1" applyAlignment="1" applyProtection="1">
      <alignment horizontal="center" vertical="center"/>
    </xf>
    <xf numFmtId="0" fontId="5" fillId="0" borderId="0" xfId="0" applyFont="1" applyBorder="1" applyAlignment="1" applyProtection="1">
      <alignment horizontal="center" vertical="center"/>
      <protection locked="0"/>
    </xf>
    <xf numFmtId="0" fontId="10" fillId="0" borderId="1" xfId="0" applyFont="1" applyBorder="1" applyAlignment="1" applyProtection="1">
      <alignment vertical="center" wrapText="1"/>
      <protection locked="0"/>
    </xf>
    <xf numFmtId="0" fontId="14" fillId="0" borderId="1" xfId="0" applyFont="1" applyBorder="1" applyAlignment="1" applyProtection="1">
      <alignment horizontal="right" vertical="center" wrapText="1"/>
      <protection locked="0"/>
    </xf>
    <xf numFmtId="0" fontId="5" fillId="0" borderId="1" xfId="0" applyFont="1" applyBorder="1" applyAlignment="1" applyProtection="1">
      <alignment horizontal="center" vertical="center" wrapText="1"/>
      <protection locked="0"/>
    </xf>
    <xf numFmtId="44" fontId="14" fillId="0" borderId="1" xfId="1" applyFont="1" applyBorder="1" applyAlignment="1" applyProtection="1">
      <alignment horizontal="right" vertical="center" wrapText="1"/>
      <protection locked="0"/>
    </xf>
    <xf numFmtId="0" fontId="15" fillId="0" borderId="1" xfId="0" applyFont="1" applyBorder="1" applyProtection="1">
      <protection locked="0"/>
    </xf>
    <xf numFmtId="0" fontId="16" fillId="0" borderId="1" xfId="0" applyFont="1" applyBorder="1" applyProtection="1">
      <protection locked="0"/>
    </xf>
    <xf numFmtId="4" fontId="17" fillId="0" borderId="1" xfId="0" applyNumberFormat="1" applyFont="1" applyBorder="1" applyProtection="1">
      <protection locked="0"/>
    </xf>
    <xf numFmtId="0" fontId="4" fillId="0" borderId="0"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18"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0" xfId="0" applyFont="1" applyFill="1" applyBorder="1" applyProtection="1">
      <protection locked="0"/>
    </xf>
    <xf numFmtId="0" fontId="5" fillId="0" borderId="1" xfId="0" applyFont="1" applyFill="1" applyBorder="1" applyAlignment="1" applyProtection="1">
      <alignment horizontal="center"/>
      <protection locked="0"/>
    </xf>
    <xf numFmtId="0" fontId="5" fillId="0" borderId="18"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protection locked="0"/>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166" fontId="17" fillId="0" borderId="1" xfId="0" applyNumberFormat="1" applyFont="1" applyBorder="1" applyProtection="1">
      <protection locked="0"/>
    </xf>
    <xf numFmtId="166" fontId="18" fillId="0" borderId="1" xfId="1"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protection locked="0"/>
    </xf>
    <xf numFmtId="0" fontId="5" fillId="0" borderId="12" xfId="0" applyNumberFormat="1"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5" fillId="0" borderId="0" xfId="0" applyFont="1" applyBorder="1" applyProtection="1">
      <protection locked="0"/>
    </xf>
    <xf numFmtId="0" fontId="7" fillId="0" borderId="20"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5" fillId="0" borderId="12" xfId="0" applyFont="1" applyFill="1" applyBorder="1" applyAlignment="1" applyProtection="1">
      <alignment horizontal="center" vertical="center"/>
      <protection locked="0"/>
    </xf>
    <xf numFmtId="44" fontId="5" fillId="0" borderId="1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protection locked="0"/>
    </xf>
    <xf numFmtId="0" fontId="5" fillId="0" borderId="0" xfId="0" applyFont="1" applyFill="1" applyProtection="1">
      <protection locked="0"/>
    </xf>
    <xf numFmtId="0" fontId="4" fillId="2" borderId="13" xfId="0" applyFont="1" applyFill="1" applyBorder="1" applyAlignment="1" applyProtection="1">
      <alignment horizontal="center" vertical="center"/>
      <protection locked="0"/>
    </xf>
    <xf numFmtId="164" fontId="4" fillId="2" borderId="18" xfId="0" applyNumberFormat="1" applyFont="1" applyFill="1" applyBorder="1" applyAlignment="1" applyProtection="1">
      <alignment horizontal="center" vertical="center" wrapText="1"/>
      <protection locked="0"/>
    </xf>
    <xf numFmtId="164" fontId="4" fillId="2" borderId="18" xfId="0" applyNumberFormat="1" applyFont="1" applyFill="1" applyBorder="1" applyAlignment="1" applyProtection="1">
      <alignment horizontal="center" vertical="center"/>
      <protection locked="0"/>
    </xf>
    <xf numFmtId="166"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Protection="1">
      <protection locked="0"/>
    </xf>
    <xf numFmtId="166" fontId="5" fillId="0" borderId="0" xfId="0" applyNumberFormat="1" applyFont="1" applyFill="1" applyBorder="1" applyProtection="1">
      <protection locked="0"/>
    </xf>
    <xf numFmtId="166" fontId="13"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protection locked="0"/>
    </xf>
    <xf numFmtId="44" fontId="5" fillId="0" borderId="0" xfId="1"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44" fontId="11" fillId="0" borderId="0" xfId="1" applyFont="1" applyFill="1" applyBorder="1" applyAlignment="1" applyProtection="1">
      <alignment horizontal="center" vertical="center" wrapText="1"/>
      <protection locked="0"/>
    </xf>
    <xf numFmtId="44" fontId="11" fillId="0" borderId="0" xfId="1"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wrapText="1"/>
      <protection locked="0"/>
    </xf>
    <xf numFmtId="44" fontId="9" fillId="0" borderId="0" xfId="1"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44" fontId="11" fillId="0" borderId="0" xfId="1" applyFont="1" applyFill="1" applyBorder="1" applyAlignment="1" applyProtection="1">
      <alignment horizontal="left" vertical="center" wrapText="1"/>
      <protection locked="0"/>
    </xf>
    <xf numFmtId="44" fontId="11" fillId="0" borderId="0" xfId="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right" vertical="center"/>
      <protection locked="0"/>
    </xf>
    <xf numFmtId="44" fontId="9" fillId="0" borderId="0" xfId="0" applyNumberFormat="1" applyFont="1" applyFill="1" applyBorder="1" applyAlignment="1" applyProtection="1">
      <alignment horizontal="right" vertical="center"/>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44" fontId="11" fillId="0" borderId="1" xfId="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44" fontId="5" fillId="0" borderId="0" xfId="1" applyFont="1" applyFill="1" applyBorder="1" applyAlignment="1" applyProtection="1">
      <alignment horizontal="center" vertical="center"/>
      <protection locked="0"/>
    </xf>
    <xf numFmtId="0" fontId="4" fillId="2" borderId="13" xfId="0" applyFont="1" applyFill="1" applyBorder="1" applyAlignment="1" applyProtection="1">
      <alignment horizontal="left"/>
    </xf>
    <xf numFmtId="0" fontId="4" fillId="2" borderId="7" xfId="0" applyFont="1" applyFill="1" applyBorder="1" applyAlignment="1" applyProtection="1">
      <alignment horizontal="left"/>
    </xf>
    <xf numFmtId="0" fontId="4" fillId="2" borderId="14" xfId="0" applyFont="1" applyFill="1" applyBorder="1" applyAlignment="1" applyProtection="1">
      <alignment horizontal="left"/>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4" fillId="5" borderId="13"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5" fillId="0" borderId="0" xfId="0" applyFont="1" applyFill="1" applyBorder="1" applyAlignment="1" applyProtection="1">
      <alignment horizontal="center" wrapText="1"/>
    </xf>
    <xf numFmtId="0" fontId="5" fillId="0" borderId="0" xfId="0" applyFont="1" applyBorder="1" applyProtection="1"/>
    <xf numFmtId="0" fontId="5" fillId="0" borderId="0" xfId="0" applyFont="1" applyFill="1" applyBorder="1" applyAlignment="1" applyProtection="1">
      <alignment horizontal="center" wrapText="1"/>
    </xf>
    <xf numFmtId="0" fontId="4" fillId="3"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8" fillId="2" borderId="13"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4" fontId="8" fillId="2" borderId="18" xfId="0" applyNumberFormat="1"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165" fontId="4" fillId="2" borderId="12" xfId="0" applyNumberFormat="1" applyFont="1" applyFill="1" applyBorder="1" applyAlignment="1" applyProtection="1">
      <alignment vertical="center"/>
    </xf>
    <xf numFmtId="0" fontId="4" fillId="2" borderId="12" xfId="0" applyFont="1" applyFill="1" applyBorder="1" applyAlignment="1" applyProtection="1">
      <alignment horizontal="center" vertical="center"/>
    </xf>
    <xf numFmtId="44" fontId="4" fillId="2" borderId="15" xfId="1" applyFont="1" applyFill="1" applyBorder="1" applyAlignment="1" applyProtection="1">
      <alignment vertical="center"/>
    </xf>
    <xf numFmtId="0" fontId="7"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4" fillId="2" borderId="1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8" xfId="0" applyFont="1" applyFill="1" applyBorder="1" applyAlignment="1" applyProtection="1">
      <alignment vertical="center" wrapText="1"/>
    </xf>
    <xf numFmtId="166" fontId="5" fillId="0" borderId="1" xfId="0" applyNumberFormat="1" applyFont="1" applyFill="1" applyBorder="1" applyAlignment="1" applyProtection="1">
      <alignment horizontal="center" vertical="center"/>
    </xf>
    <xf numFmtId="166" fontId="4" fillId="0" borderId="8" xfId="0" applyNumberFormat="1" applyFont="1" applyFill="1" applyBorder="1" applyAlignment="1" applyProtection="1">
      <alignment horizontal="center" vertical="center"/>
    </xf>
    <xf numFmtId="166" fontId="4" fillId="2" borderId="12" xfId="0" applyNumberFormat="1" applyFont="1" applyFill="1" applyBorder="1" applyAlignment="1" applyProtection="1">
      <alignment horizontal="center" vertical="center"/>
    </xf>
    <xf numFmtId="166" fontId="4" fillId="2" borderId="15"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164" fontId="4" fillId="2" borderId="18" xfId="0" applyNumberFormat="1" applyFont="1" applyFill="1" applyBorder="1" applyAlignment="1" applyProtection="1">
      <alignment horizontal="center" vertical="center" wrapText="1"/>
    </xf>
    <xf numFmtId="164" fontId="4" fillId="2" borderId="19" xfId="0" applyNumberFormat="1" applyFont="1" applyFill="1" applyBorder="1" applyAlignment="1" applyProtection="1">
      <alignment horizontal="center" vertical="center"/>
    </xf>
    <xf numFmtId="166" fontId="5" fillId="0" borderId="12"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0" fontId="4" fillId="2" borderId="2" xfId="0" applyFont="1" applyFill="1" applyBorder="1" applyAlignment="1" applyProtection="1">
      <alignment vertical="center"/>
    </xf>
    <xf numFmtId="0" fontId="4" fillId="2" borderId="6" xfId="0" applyFont="1" applyFill="1" applyBorder="1" applyAlignment="1" applyProtection="1">
      <alignment vertical="center"/>
    </xf>
    <xf numFmtId="164" fontId="4" fillId="2" borderId="3" xfId="0" applyNumberFormat="1" applyFont="1" applyFill="1" applyBorder="1" applyAlignment="1" applyProtection="1">
      <alignment horizontal="center" vertical="center"/>
    </xf>
    <xf numFmtId="166" fontId="5" fillId="0" borderId="1" xfId="0" applyNumberFormat="1" applyFont="1" applyFill="1" applyBorder="1" applyProtection="1"/>
    <xf numFmtId="166" fontId="5" fillId="0" borderId="12" xfId="0" applyNumberFormat="1" applyFont="1" applyFill="1" applyBorder="1" applyProtection="1"/>
    <xf numFmtId="166" fontId="4" fillId="0" borderId="8"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166" fontId="13" fillId="2" borderId="23" xfId="0" applyNumberFormat="1" applyFont="1" applyFill="1" applyBorder="1" applyAlignment="1" applyProtection="1">
      <alignment vertical="center"/>
    </xf>
    <xf numFmtId="0" fontId="4" fillId="0" borderId="0" xfId="0" applyFont="1" applyFill="1" applyBorder="1" applyProtection="1"/>
    <xf numFmtId="0" fontId="4" fillId="2" borderId="21" xfId="0" applyFont="1" applyFill="1" applyBorder="1" applyProtection="1"/>
    <xf numFmtId="166" fontId="4" fillId="0" borderId="22" xfId="0" applyNumberFormat="1" applyFont="1" applyFill="1" applyBorder="1" applyProtection="1"/>
    <xf numFmtId="0" fontId="4" fillId="2" borderId="22" xfId="0" applyFont="1" applyFill="1" applyBorder="1" applyProtection="1"/>
    <xf numFmtId="166" fontId="13" fillId="0" borderId="23" xfId="0" applyNumberFormat="1" applyFont="1" applyFill="1" applyBorder="1" applyProtection="1"/>
    <xf numFmtId="0" fontId="4" fillId="4" borderId="2"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xf>
    <xf numFmtId="44" fontId="11" fillId="0" borderId="28" xfId="1" applyFont="1" applyFill="1" applyBorder="1" applyAlignment="1" applyProtection="1">
      <alignment horizontal="center" vertical="center"/>
    </xf>
    <xf numFmtId="44" fontId="11" fillId="0" borderId="29" xfId="1" applyFont="1" applyFill="1" applyBorder="1" applyAlignment="1" applyProtection="1">
      <alignment horizontal="center" vertical="center"/>
    </xf>
    <xf numFmtId="166" fontId="11" fillId="0" borderId="8" xfId="0" applyNumberFormat="1" applyFont="1" applyFill="1" applyBorder="1" applyAlignment="1" applyProtection="1">
      <alignment horizontal="right" vertical="center"/>
    </xf>
    <xf numFmtId="166" fontId="5" fillId="0" borderId="0" xfId="0" applyNumberFormat="1" applyFont="1" applyFill="1" applyBorder="1" applyAlignment="1" applyProtection="1">
      <alignment horizontal="left" vertical="center"/>
    </xf>
    <xf numFmtId="0" fontId="5" fillId="0" borderId="0" xfId="0" applyFont="1" applyProtection="1"/>
    <xf numFmtId="0" fontId="5" fillId="0" borderId="0" xfId="0" applyFont="1" applyFill="1" applyBorder="1" applyProtection="1"/>
    <xf numFmtId="0" fontId="20" fillId="6" borderId="2" xfId="0" applyFont="1" applyFill="1" applyBorder="1" applyAlignment="1" applyProtection="1">
      <alignment horizontal="right" vertical="center"/>
    </xf>
    <xf numFmtId="0" fontId="20" fillId="6" borderId="6" xfId="0" applyFont="1" applyFill="1" applyBorder="1" applyAlignment="1" applyProtection="1">
      <alignment horizontal="right" vertical="center"/>
    </xf>
    <xf numFmtId="44" fontId="20" fillId="6" borderId="6" xfId="1" applyFont="1" applyFill="1" applyBorder="1" applyAlignment="1" applyProtection="1">
      <alignment horizontal="center" vertical="center"/>
    </xf>
    <xf numFmtId="44" fontId="20" fillId="6" borderId="3" xfId="1"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9" defaultPivotStyle="PivotStyleLight16"/>
  <colors>
    <mruColors>
      <color rgb="FF0000FF"/>
      <color rgb="FFFF00FF"/>
      <color rgb="FFFF99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1075001</xdr:colOff>
      <xdr:row>0</xdr:row>
      <xdr:rowOff>45245</xdr:rowOff>
    </xdr:from>
    <xdr:to>
      <xdr:col>2</xdr:col>
      <xdr:colOff>2197450</xdr:colOff>
      <xdr:row>1</xdr:row>
      <xdr:rowOff>42864</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9701" y="45245"/>
          <a:ext cx="1122449" cy="113109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9"/>
  <sheetViews>
    <sheetView tabSelected="1" view="pageBreakPreview" zoomScale="80" zoomScaleNormal="100" zoomScaleSheetLayoutView="80" workbookViewId="0">
      <pane ySplit="5" topLeftCell="A6" activePane="bottomLeft" state="frozen"/>
      <selection pane="bottomLeft" activeCell="A6" sqref="A6:G6"/>
    </sheetView>
  </sheetViews>
  <sheetFormatPr defaultRowHeight="18.95" customHeight="1" x14ac:dyDescent="0.25"/>
  <cols>
    <col min="1" max="1" width="30.140625" style="80" customWidth="1"/>
    <col min="2" max="2" width="19.5703125" style="80" bestFit="1" customWidth="1"/>
    <col min="3" max="3" width="33.5703125" style="80" customWidth="1"/>
    <col min="4" max="4" width="18.5703125" style="80" customWidth="1"/>
    <col min="5" max="5" width="22.28515625" style="80" customWidth="1"/>
    <col min="6" max="6" width="17.28515625" style="80" bestFit="1" customWidth="1"/>
    <col min="7" max="7" width="17.42578125" style="80" customWidth="1"/>
    <col min="8" max="16384" width="9.140625" style="80"/>
  </cols>
  <sheetData>
    <row r="1" spans="1:9" ht="89.25" customHeight="1" x14ac:dyDescent="0.25">
      <c r="A1" s="79"/>
      <c r="B1" s="79"/>
      <c r="C1" s="79"/>
      <c r="D1" s="79"/>
      <c r="E1" s="79"/>
      <c r="F1" s="79"/>
      <c r="G1" s="79"/>
    </row>
    <row r="2" spans="1:9" ht="18.95" customHeight="1" x14ac:dyDescent="0.25">
      <c r="A2" s="79" t="s">
        <v>21</v>
      </c>
      <c r="B2" s="79"/>
      <c r="C2" s="79"/>
      <c r="D2" s="79"/>
      <c r="E2" s="79"/>
      <c r="F2" s="79"/>
      <c r="G2" s="79"/>
    </row>
    <row r="3" spans="1:9" ht="18.95" customHeight="1" x14ac:dyDescent="0.25">
      <c r="A3" s="81" t="s">
        <v>22</v>
      </c>
      <c r="B3" s="81"/>
      <c r="C3" s="81"/>
      <c r="D3" s="81"/>
      <c r="E3" s="81"/>
      <c r="F3" s="81"/>
      <c r="G3" s="81"/>
    </row>
    <row r="4" spans="1:9" ht="18.95" customHeight="1" x14ac:dyDescent="0.25">
      <c r="A4" s="79" t="s">
        <v>23</v>
      </c>
      <c r="B4" s="79"/>
      <c r="C4" s="79"/>
      <c r="D4" s="79"/>
      <c r="E4" s="79"/>
      <c r="F4" s="79"/>
      <c r="G4" s="79"/>
    </row>
    <row r="5" spans="1:9" ht="18.95" customHeight="1" x14ac:dyDescent="0.25">
      <c r="A5" s="79" t="s">
        <v>24</v>
      </c>
      <c r="B5" s="79"/>
      <c r="C5" s="79"/>
      <c r="D5" s="79"/>
      <c r="E5" s="79"/>
      <c r="F5" s="79"/>
      <c r="G5" s="79"/>
    </row>
    <row r="6" spans="1:9" ht="57.75" customHeight="1" thickBot="1" x14ac:dyDescent="0.3">
      <c r="A6" s="82" t="s">
        <v>69</v>
      </c>
      <c r="B6" s="82"/>
      <c r="C6" s="82"/>
      <c r="D6" s="82"/>
      <c r="E6" s="82"/>
      <c r="F6" s="82"/>
      <c r="G6" s="82"/>
    </row>
    <row r="7" spans="1:9" ht="18.95" customHeight="1" x14ac:dyDescent="0.25">
      <c r="A7" s="124" t="s">
        <v>19</v>
      </c>
      <c r="B7" s="62"/>
      <c r="C7" s="62"/>
      <c r="D7" s="62"/>
      <c r="E7" s="9" t="s">
        <v>54</v>
      </c>
      <c r="F7" s="62"/>
      <c r="G7" s="63"/>
    </row>
    <row r="8" spans="1:9" ht="18.95" customHeight="1" x14ac:dyDescent="0.25">
      <c r="A8" s="125" t="s">
        <v>20</v>
      </c>
      <c r="B8" s="61"/>
      <c r="C8" s="61"/>
      <c r="D8" s="127" t="s">
        <v>18</v>
      </c>
      <c r="E8" s="57"/>
      <c r="F8" s="127" t="s">
        <v>17</v>
      </c>
      <c r="G8" s="17"/>
    </row>
    <row r="9" spans="1:9" ht="18.95" customHeight="1" thickBot="1" x14ac:dyDescent="0.3">
      <c r="A9" s="126" t="s">
        <v>43</v>
      </c>
      <c r="B9" s="66"/>
      <c r="C9" s="66"/>
      <c r="D9" s="128" t="s">
        <v>18</v>
      </c>
      <c r="E9" s="56"/>
      <c r="F9" s="128" t="s">
        <v>17</v>
      </c>
      <c r="G9" s="18"/>
    </row>
    <row r="10" spans="1:9" ht="18.95" customHeight="1" thickBot="1" x14ac:dyDescent="0.3">
      <c r="A10" s="136"/>
      <c r="B10" s="136"/>
      <c r="C10" s="136"/>
      <c r="D10" s="136"/>
      <c r="E10" s="136"/>
      <c r="F10" s="136"/>
      <c r="G10" s="136"/>
    </row>
    <row r="11" spans="1:9" ht="18.95" customHeight="1" x14ac:dyDescent="0.25">
      <c r="A11" s="137"/>
      <c r="B11" s="129" t="s">
        <v>25</v>
      </c>
      <c r="C11" s="130"/>
      <c r="D11" s="130"/>
      <c r="E11" s="130"/>
      <c r="F11" s="131"/>
      <c r="G11" s="138"/>
    </row>
    <row r="12" spans="1:9" ht="31.5" x14ac:dyDescent="0.25">
      <c r="A12" s="137"/>
      <c r="B12" s="132" t="s">
        <v>26</v>
      </c>
      <c r="C12" s="133"/>
      <c r="D12" s="134" t="s">
        <v>27</v>
      </c>
      <c r="E12" s="134" t="s">
        <v>28</v>
      </c>
      <c r="F12" s="135" t="s">
        <v>29</v>
      </c>
      <c r="G12" s="138"/>
    </row>
    <row r="13" spans="1:9" ht="18.95" customHeight="1" thickBot="1" x14ac:dyDescent="0.3">
      <c r="A13" s="137"/>
      <c r="B13" s="64"/>
      <c r="C13" s="65"/>
      <c r="D13" s="55"/>
      <c r="E13" s="19"/>
      <c r="F13" s="41">
        <f>D13*E13</f>
        <v>0</v>
      </c>
      <c r="G13" s="138"/>
    </row>
    <row r="14" spans="1:9" ht="18.95" customHeight="1" thickBot="1" x14ac:dyDescent="0.3">
      <c r="A14" s="138"/>
      <c r="B14" s="138"/>
      <c r="C14" s="138"/>
      <c r="D14" s="138"/>
      <c r="E14" s="138"/>
      <c r="F14" s="138"/>
      <c r="G14" s="138"/>
      <c r="H14" s="83"/>
      <c r="I14" s="83"/>
    </row>
    <row r="15" spans="1:9" ht="18.95" customHeight="1" thickBot="1" x14ac:dyDescent="0.3">
      <c r="A15" s="139" t="s">
        <v>11</v>
      </c>
      <c r="B15" s="140"/>
      <c r="C15" s="140"/>
      <c r="D15" s="140"/>
      <c r="E15" s="140"/>
      <c r="F15" s="140"/>
      <c r="G15" s="141"/>
      <c r="H15" s="83"/>
      <c r="I15" s="83"/>
    </row>
    <row r="16" spans="1:9" ht="18.95" customHeight="1" x14ac:dyDescent="0.25">
      <c r="A16" s="142" t="s">
        <v>12</v>
      </c>
      <c r="B16" s="142"/>
      <c r="C16" s="142"/>
      <c r="D16" s="142"/>
      <c r="E16" s="142"/>
      <c r="F16" s="142"/>
      <c r="G16" s="142"/>
    </row>
    <row r="17" spans="1:7" ht="18.95" customHeight="1" thickBot="1" x14ac:dyDescent="0.3">
      <c r="A17" s="143" t="s">
        <v>74</v>
      </c>
      <c r="B17" s="143"/>
      <c r="C17" s="143"/>
      <c r="D17" s="143"/>
      <c r="E17" s="143"/>
      <c r="F17" s="143"/>
      <c r="G17" s="143"/>
    </row>
    <row r="18" spans="1:7" ht="47.25" x14ac:dyDescent="0.25">
      <c r="A18" s="144" t="s">
        <v>13</v>
      </c>
      <c r="B18" s="145" t="s">
        <v>33</v>
      </c>
      <c r="C18" s="9" t="s">
        <v>31</v>
      </c>
      <c r="D18" s="145" t="s">
        <v>64</v>
      </c>
      <c r="E18" s="146" t="s">
        <v>30</v>
      </c>
      <c r="F18" s="146" t="s">
        <v>32</v>
      </c>
      <c r="G18" s="147" t="s">
        <v>15</v>
      </c>
    </row>
    <row r="19" spans="1:7" ht="18.95" customHeight="1" x14ac:dyDescent="0.25">
      <c r="A19" s="50"/>
      <c r="B19" s="48"/>
      <c r="C19" s="21"/>
      <c r="D19" s="74"/>
      <c r="E19" s="48"/>
      <c r="F19" s="25" t="e">
        <f>D19/E19</f>
        <v>#DIV/0!</v>
      </c>
      <c r="G19" s="26" t="e">
        <f>F19*B19</f>
        <v>#DIV/0!</v>
      </c>
    </row>
    <row r="20" spans="1:7" ht="18.95" customHeight="1" x14ac:dyDescent="0.25">
      <c r="A20" s="51"/>
      <c r="B20" s="48"/>
      <c r="C20" s="21"/>
      <c r="D20" s="74"/>
      <c r="E20" s="48"/>
      <c r="F20" s="25" t="e">
        <f t="shared" ref="F20:F30" si="0">D20/E20</f>
        <v>#DIV/0!</v>
      </c>
      <c r="G20" s="26" t="e">
        <f t="shared" ref="G20:G30" si="1">F20*B20</f>
        <v>#DIV/0!</v>
      </c>
    </row>
    <row r="21" spans="1:7" ht="18.95" customHeight="1" x14ac:dyDescent="0.25">
      <c r="A21" s="50"/>
      <c r="B21" s="48"/>
      <c r="C21" s="21"/>
      <c r="D21" s="74"/>
      <c r="E21" s="48"/>
      <c r="F21" s="25" t="e">
        <f t="shared" si="0"/>
        <v>#DIV/0!</v>
      </c>
      <c r="G21" s="26" t="e">
        <f t="shared" si="1"/>
        <v>#DIV/0!</v>
      </c>
    </row>
    <row r="22" spans="1:7" ht="18.95" customHeight="1" x14ac:dyDescent="0.25">
      <c r="A22" s="50"/>
      <c r="B22" s="48"/>
      <c r="C22" s="21"/>
      <c r="D22" s="74"/>
      <c r="E22" s="48"/>
      <c r="F22" s="25" t="e">
        <f t="shared" si="0"/>
        <v>#DIV/0!</v>
      </c>
      <c r="G22" s="26" t="e">
        <f t="shared" si="1"/>
        <v>#DIV/0!</v>
      </c>
    </row>
    <row r="23" spans="1:7" ht="18.95" customHeight="1" x14ac:dyDescent="0.25">
      <c r="A23" s="50"/>
      <c r="B23" s="48"/>
      <c r="C23" s="21"/>
      <c r="D23" s="74"/>
      <c r="E23" s="48"/>
      <c r="F23" s="25" t="e">
        <f t="shared" si="0"/>
        <v>#DIV/0!</v>
      </c>
      <c r="G23" s="26" t="e">
        <f t="shared" si="1"/>
        <v>#DIV/0!</v>
      </c>
    </row>
    <row r="24" spans="1:7" ht="18.95" customHeight="1" x14ac:dyDescent="0.25">
      <c r="A24" s="59"/>
      <c r="B24" s="48"/>
      <c r="C24" s="21"/>
      <c r="D24" s="75"/>
      <c r="E24" s="58"/>
      <c r="F24" s="25" t="e">
        <f t="shared" si="0"/>
        <v>#DIV/0!</v>
      </c>
      <c r="G24" s="26" t="e">
        <f t="shared" si="1"/>
        <v>#DIV/0!</v>
      </c>
    </row>
    <row r="25" spans="1:7" ht="18.95" customHeight="1" x14ac:dyDescent="0.25">
      <c r="A25" s="46"/>
      <c r="B25" s="48"/>
      <c r="C25" s="21"/>
      <c r="D25" s="49"/>
      <c r="E25" s="47"/>
      <c r="F25" s="25" t="e">
        <f t="shared" si="0"/>
        <v>#DIV/0!</v>
      </c>
      <c r="G25" s="26" t="e">
        <f t="shared" si="1"/>
        <v>#DIV/0!</v>
      </c>
    </row>
    <row r="26" spans="1:7" ht="18.95" customHeight="1" x14ac:dyDescent="0.25">
      <c r="A26" s="46"/>
      <c r="B26" s="48"/>
      <c r="C26" s="21"/>
      <c r="D26" s="49"/>
      <c r="E26" s="47"/>
      <c r="F26" s="25" t="e">
        <f t="shared" si="0"/>
        <v>#DIV/0!</v>
      </c>
      <c r="G26" s="26" t="e">
        <f t="shared" si="1"/>
        <v>#DIV/0!</v>
      </c>
    </row>
    <row r="27" spans="1:7" ht="18.95" customHeight="1" x14ac:dyDescent="0.25">
      <c r="A27" s="46"/>
      <c r="B27" s="48"/>
      <c r="C27" s="21"/>
      <c r="D27" s="49"/>
      <c r="E27" s="47"/>
      <c r="F27" s="25" t="e">
        <f t="shared" si="0"/>
        <v>#DIV/0!</v>
      </c>
      <c r="G27" s="26" t="e">
        <f t="shared" si="1"/>
        <v>#DIV/0!</v>
      </c>
    </row>
    <row r="28" spans="1:7" ht="18.95" customHeight="1" x14ac:dyDescent="0.25">
      <c r="A28" s="46"/>
      <c r="B28" s="48"/>
      <c r="C28" s="21"/>
      <c r="D28" s="49"/>
      <c r="E28" s="47"/>
      <c r="F28" s="25" t="e">
        <f t="shared" si="0"/>
        <v>#DIV/0!</v>
      </c>
      <c r="G28" s="26" t="e">
        <f t="shared" si="1"/>
        <v>#DIV/0!</v>
      </c>
    </row>
    <row r="29" spans="1:7" ht="18.95" customHeight="1" x14ac:dyDescent="0.25">
      <c r="A29" s="46"/>
      <c r="B29" s="48"/>
      <c r="C29" s="21"/>
      <c r="D29" s="49"/>
      <c r="E29" s="47"/>
      <c r="F29" s="25" t="e">
        <f t="shared" si="0"/>
        <v>#DIV/0!</v>
      </c>
      <c r="G29" s="26" t="e">
        <f t="shared" si="1"/>
        <v>#DIV/0!</v>
      </c>
    </row>
    <row r="30" spans="1:7" ht="18.95" customHeight="1" x14ac:dyDescent="0.25">
      <c r="A30" s="24"/>
      <c r="B30" s="20"/>
      <c r="C30" s="22"/>
      <c r="D30" s="22"/>
      <c r="E30" s="23"/>
      <c r="F30" s="25" t="e">
        <f t="shared" si="0"/>
        <v>#DIV/0!</v>
      </c>
      <c r="G30" s="26" t="e">
        <f t="shared" si="1"/>
        <v>#DIV/0!</v>
      </c>
    </row>
    <row r="31" spans="1:7" ht="18.95" customHeight="1" thickBot="1" x14ac:dyDescent="0.3">
      <c r="A31" s="84"/>
      <c r="B31" s="148" t="s">
        <v>56</v>
      </c>
      <c r="C31" s="149"/>
      <c r="D31" s="150" t="e">
        <f>AVERAGEIF(E19:E30,"&gt;0")</f>
        <v>#DIV/0!</v>
      </c>
      <c r="E31" s="151" t="s">
        <v>55</v>
      </c>
      <c r="F31" s="151"/>
      <c r="G31" s="152">
        <f>SUMIF(G19:G30,"&gt;0")</f>
        <v>0</v>
      </c>
    </row>
    <row r="32" spans="1:7" ht="18.95" customHeight="1" x14ac:dyDescent="0.25">
      <c r="A32" s="153"/>
      <c r="B32" s="153"/>
      <c r="C32" s="153"/>
      <c r="D32" s="153"/>
      <c r="E32" s="153"/>
      <c r="F32" s="153"/>
      <c r="G32" s="153"/>
    </row>
    <row r="33" spans="1:8" ht="18.95" customHeight="1" thickBot="1" x14ac:dyDescent="0.3">
      <c r="A33" s="154" t="s">
        <v>72</v>
      </c>
      <c r="B33" s="154"/>
      <c r="C33" s="154"/>
      <c r="D33" s="154"/>
      <c r="E33" s="154"/>
      <c r="F33" s="154"/>
      <c r="G33" s="154"/>
    </row>
    <row r="34" spans="1:8" s="85" customFormat="1" ht="31.5" x14ac:dyDescent="0.25">
      <c r="A34" s="155" t="s">
        <v>7</v>
      </c>
      <c r="B34" s="156" t="s">
        <v>6</v>
      </c>
      <c r="C34" s="156" t="s">
        <v>33</v>
      </c>
      <c r="D34" s="157" t="s">
        <v>14</v>
      </c>
      <c r="E34" s="156" t="s">
        <v>30</v>
      </c>
      <c r="F34" s="146" t="s">
        <v>32</v>
      </c>
      <c r="G34" s="147" t="s">
        <v>15</v>
      </c>
    </row>
    <row r="35" spans="1:8" ht="18.95" customHeight="1" x14ac:dyDescent="0.25">
      <c r="A35" s="78"/>
      <c r="B35" s="27"/>
      <c r="C35" s="27"/>
      <c r="D35" s="52"/>
      <c r="E35" s="27"/>
      <c r="F35" s="158" t="e">
        <f>D35/E35</f>
        <v>#DIV/0!</v>
      </c>
      <c r="G35" s="159" t="e">
        <f>C35*F35</f>
        <v>#DIV/0!</v>
      </c>
    </row>
    <row r="36" spans="1:8" ht="18.95" customHeight="1" x14ac:dyDescent="0.25">
      <c r="A36" s="78"/>
      <c r="B36" s="27"/>
      <c r="C36" s="27"/>
      <c r="D36" s="52"/>
      <c r="E36" s="27"/>
      <c r="F36" s="158" t="e">
        <f>D36/E36</f>
        <v>#DIV/0!</v>
      </c>
      <c r="G36" s="159" t="e">
        <f>C36*F36</f>
        <v>#DIV/0!</v>
      </c>
    </row>
    <row r="37" spans="1:8" ht="18.95" customHeight="1" thickBot="1" x14ac:dyDescent="0.3">
      <c r="A37" s="54"/>
      <c r="B37" s="86"/>
      <c r="C37" s="86"/>
      <c r="D37" s="87"/>
      <c r="E37" s="86"/>
      <c r="F37" s="160" t="s">
        <v>55</v>
      </c>
      <c r="G37" s="161">
        <f>SUMIF(G35:G36,"&gt;0")</f>
        <v>0</v>
      </c>
    </row>
    <row r="38" spans="1:8" ht="18.95" customHeight="1" x14ac:dyDescent="0.25">
      <c r="A38" s="88"/>
      <c r="B38" s="89"/>
      <c r="C38" s="89"/>
      <c r="D38" s="89"/>
      <c r="E38" s="89"/>
      <c r="F38" s="89"/>
      <c r="G38" s="89"/>
      <c r="H38" s="90"/>
    </row>
    <row r="39" spans="1:8" ht="18.95" customHeight="1" x14ac:dyDescent="0.25">
      <c r="A39" s="163" t="s">
        <v>53</v>
      </c>
      <c r="B39" s="162"/>
      <c r="C39" s="162"/>
      <c r="D39" s="162"/>
      <c r="E39" s="162"/>
      <c r="F39" s="162"/>
      <c r="G39" s="162"/>
      <c r="H39" s="90"/>
    </row>
    <row r="40" spans="1:8" ht="18.95" customHeight="1" thickBot="1" x14ac:dyDescent="0.3">
      <c r="A40" s="53" t="s">
        <v>37</v>
      </c>
      <c r="B40" s="45" t="s">
        <v>38</v>
      </c>
      <c r="C40" s="83"/>
      <c r="D40" s="83"/>
      <c r="E40" s="83"/>
      <c r="F40" s="83"/>
      <c r="G40" s="83"/>
      <c r="H40" s="90"/>
    </row>
    <row r="41" spans="1:8" ht="31.5" x14ac:dyDescent="0.25">
      <c r="A41" s="91" t="s">
        <v>35</v>
      </c>
      <c r="B41" s="92" t="s">
        <v>71</v>
      </c>
      <c r="C41" s="93" t="s">
        <v>42</v>
      </c>
      <c r="D41" s="164" t="s">
        <v>41</v>
      </c>
      <c r="E41" s="165" t="s">
        <v>36</v>
      </c>
      <c r="F41" s="89"/>
      <c r="G41" s="89"/>
      <c r="H41" s="90"/>
    </row>
    <row r="42" spans="1:8" ht="18.95" customHeight="1" thickBot="1" x14ac:dyDescent="0.3">
      <c r="A42" s="76"/>
      <c r="B42" s="77"/>
      <c r="C42" s="77"/>
      <c r="D42" s="166" t="e">
        <f>AVERAGEIF(F19:F30,"&gt;0")</f>
        <v>#DIV/0!</v>
      </c>
      <c r="E42" s="167" t="e">
        <f>IF(B40="NÃO",0,(C42*D42))</f>
        <v>#DIV/0!</v>
      </c>
      <c r="F42" s="89"/>
      <c r="G42" s="89"/>
      <c r="H42" s="90"/>
    </row>
    <row r="43" spans="1:8" ht="18.95" customHeight="1" thickBot="1" x14ac:dyDescent="0.3">
      <c r="A43" s="83"/>
      <c r="B43" s="89"/>
      <c r="C43" s="94"/>
      <c r="D43" s="94"/>
      <c r="E43" s="89"/>
      <c r="F43" s="89"/>
      <c r="G43" s="89"/>
      <c r="H43" s="90"/>
    </row>
    <row r="44" spans="1:8" ht="18.95" customHeight="1" thickBot="1" x14ac:dyDescent="0.3">
      <c r="B44" s="95"/>
      <c r="C44" s="168" t="s">
        <v>57</v>
      </c>
      <c r="D44" s="169"/>
      <c r="E44" s="170" t="e">
        <f>SUM(G31,G37,E42)</f>
        <v>#DIV/0!</v>
      </c>
      <c r="F44" s="89"/>
      <c r="H44" s="90"/>
    </row>
    <row r="45" spans="1:8" ht="18.95" customHeight="1" x14ac:dyDescent="0.25">
      <c r="A45" s="88"/>
      <c r="B45" s="89"/>
      <c r="C45" s="89"/>
      <c r="D45" s="89"/>
      <c r="E45" s="89"/>
      <c r="F45" s="89"/>
      <c r="G45" s="89"/>
      <c r="H45" s="90"/>
    </row>
    <row r="46" spans="1:8" ht="18.95" customHeight="1" thickBot="1" x14ac:dyDescent="0.3">
      <c r="A46" s="96" t="s">
        <v>59</v>
      </c>
      <c r="B46" s="60"/>
      <c r="C46" s="60"/>
      <c r="D46" s="60"/>
      <c r="E46" s="60"/>
      <c r="F46" s="60"/>
      <c r="G46" s="60"/>
    </row>
    <row r="47" spans="1:8" ht="31.5" x14ac:dyDescent="0.25">
      <c r="A47" s="8" t="s">
        <v>16</v>
      </c>
      <c r="B47" s="156" t="s">
        <v>48</v>
      </c>
      <c r="C47" s="9" t="s">
        <v>49</v>
      </c>
      <c r="D47" s="176" t="s">
        <v>50</v>
      </c>
      <c r="E47" s="60"/>
      <c r="F47" s="60"/>
      <c r="G47" s="60"/>
    </row>
    <row r="48" spans="1:8" ht="18.95" customHeight="1" x14ac:dyDescent="0.25">
      <c r="A48" s="28"/>
      <c r="B48" s="57"/>
      <c r="C48" s="171">
        <f>IF(A48="L1",B48*100,IF(A48="L2",B48*400,IF(A48="L3",B48*800,0)))</f>
        <v>0</v>
      </c>
      <c r="D48" s="173">
        <f>SUM(C48:C50)</f>
        <v>0</v>
      </c>
      <c r="E48" s="60"/>
      <c r="F48" s="60"/>
      <c r="G48" s="60"/>
    </row>
    <row r="49" spans="1:8" ht="18.95" customHeight="1" x14ac:dyDescent="0.25">
      <c r="A49" s="28"/>
      <c r="B49" s="57"/>
      <c r="C49" s="171">
        <f>IF(A49="L1",B49*100,IF(A49="L2",B49*400,IF(A49="L3",B49*800,0)))</f>
        <v>0</v>
      </c>
      <c r="D49" s="174"/>
      <c r="E49" s="60"/>
      <c r="F49" s="60"/>
      <c r="G49" s="60"/>
    </row>
    <row r="50" spans="1:8" ht="18.95" customHeight="1" thickBot="1" x14ac:dyDescent="0.3">
      <c r="A50" s="29"/>
      <c r="B50" s="56"/>
      <c r="C50" s="172">
        <f>IF(A50=L3,B50*100,IF(A50=L4,B50*400,IF(A50=L5,B50*800,0)))</f>
        <v>0</v>
      </c>
      <c r="D50" s="175"/>
      <c r="E50" s="60"/>
      <c r="F50" s="60"/>
      <c r="G50" s="60"/>
    </row>
    <row r="51" spans="1:8" ht="18.95" customHeight="1" x14ac:dyDescent="0.25">
      <c r="A51" s="60"/>
      <c r="B51" s="60"/>
      <c r="C51" s="97"/>
      <c r="D51" s="88"/>
      <c r="E51" s="60"/>
      <c r="F51" s="60"/>
      <c r="G51" s="60"/>
    </row>
    <row r="52" spans="1:8" ht="18.95" customHeight="1" thickBot="1" x14ac:dyDescent="0.3">
      <c r="A52" s="60"/>
      <c r="B52" s="60"/>
      <c r="C52" s="97"/>
      <c r="D52" s="60"/>
      <c r="E52" s="60"/>
      <c r="F52" s="60"/>
      <c r="G52" s="60"/>
    </row>
    <row r="53" spans="1:8" ht="18.95" customHeight="1" thickBot="1" x14ac:dyDescent="0.3">
      <c r="B53" s="95"/>
      <c r="C53" s="72" t="s">
        <v>68</v>
      </c>
      <c r="D53" s="177"/>
      <c r="E53" s="178" t="e">
        <f>SUM(E44,D48)</f>
        <v>#DIV/0!</v>
      </c>
      <c r="F53" s="60"/>
      <c r="G53" s="60"/>
    </row>
    <row r="54" spans="1:8" ht="18.95" customHeight="1" thickBot="1" x14ac:dyDescent="0.3">
      <c r="A54" s="179" t="s">
        <v>10</v>
      </c>
      <c r="B54" s="60"/>
      <c r="C54" s="60"/>
      <c r="D54" s="60"/>
      <c r="E54" s="60"/>
      <c r="F54" s="60"/>
      <c r="G54" s="60"/>
      <c r="H54" s="83"/>
    </row>
    <row r="55" spans="1:8" ht="18.95" customHeight="1" thickBot="1" x14ac:dyDescent="0.3">
      <c r="A55" s="180" t="s">
        <v>51</v>
      </c>
      <c r="B55" s="181">
        <f>F13</f>
        <v>0</v>
      </c>
      <c r="C55" s="182" t="s">
        <v>52</v>
      </c>
      <c r="D55" s="183">
        <f>B55*0.002</f>
        <v>0</v>
      </c>
      <c r="E55" s="60"/>
      <c r="F55" s="60"/>
      <c r="G55" s="60"/>
    </row>
    <row r="56" spans="1:8" ht="18.95" customHeight="1" x14ac:dyDescent="0.25">
      <c r="A56" s="60"/>
      <c r="B56" s="60"/>
      <c r="C56" s="60"/>
      <c r="D56" s="60"/>
      <c r="E56" s="60"/>
      <c r="F56" s="98"/>
      <c r="G56" s="98"/>
    </row>
    <row r="57" spans="1:8" ht="18.95" customHeight="1" thickBot="1" x14ac:dyDescent="0.3">
      <c r="A57" s="99"/>
      <c r="B57" s="100"/>
      <c r="C57" s="99"/>
      <c r="D57" s="101"/>
      <c r="E57" s="102"/>
      <c r="F57" s="102"/>
      <c r="G57" s="60"/>
    </row>
    <row r="58" spans="1:8" ht="18.95" customHeight="1" thickBot="1" x14ac:dyDescent="0.3">
      <c r="A58" s="184" t="s">
        <v>9</v>
      </c>
      <c r="B58" s="185"/>
      <c r="C58" s="185"/>
      <c r="D58" s="185"/>
      <c r="E58" s="185"/>
      <c r="F58" s="185"/>
      <c r="G58" s="186"/>
    </row>
    <row r="59" spans="1:8" ht="18.95" customHeight="1" x14ac:dyDescent="0.25">
      <c r="A59" s="99"/>
      <c r="B59" s="100"/>
      <c r="C59" s="99"/>
      <c r="D59" s="101"/>
      <c r="E59" s="102"/>
      <c r="F59" s="102"/>
      <c r="G59" s="60"/>
    </row>
    <row r="60" spans="1:8" ht="18.95" customHeight="1" thickBot="1" x14ac:dyDescent="0.3">
      <c r="A60" s="103" t="s">
        <v>58</v>
      </c>
      <c r="B60" s="103"/>
      <c r="C60" s="103"/>
      <c r="D60" s="103"/>
      <c r="E60" s="104"/>
      <c r="F60" s="105"/>
      <c r="G60" s="60"/>
    </row>
    <row r="61" spans="1:8" ht="18.95" customHeight="1" x14ac:dyDescent="0.25">
      <c r="A61" s="4" t="s">
        <v>34</v>
      </c>
      <c r="B61" s="5" t="s">
        <v>60</v>
      </c>
      <c r="C61" s="5" t="s">
        <v>61</v>
      </c>
      <c r="D61" s="6" t="s">
        <v>4</v>
      </c>
      <c r="E61" s="7" t="s">
        <v>2</v>
      </c>
      <c r="G61" s="60"/>
    </row>
    <row r="62" spans="1:8" ht="31.5" x14ac:dyDescent="0.25">
      <c r="A62" s="106" t="s">
        <v>5</v>
      </c>
      <c r="B62" s="30"/>
      <c r="C62" s="30"/>
      <c r="D62" s="31"/>
      <c r="E62" s="13">
        <f>B62*C62*D62</f>
        <v>0</v>
      </c>
      <c r="F62" s="107"/>
      <c r="G62" s="60"/>
    </row>
    <row r="63" spans="1:8" ht="31.5" x14ac:dyDescent="0.25">
      <c r="A63" s="108" t="s">
        <v>62</v>
      </c>
      <c r="B63" s="32"/>
      <c r="C63" s="32"/>
      <c r="D63" s="33"/>
      <c r="E63" s="13"/>
      <c r="F63" s="107"/>
      <c r="G63" s="60"/>
    </row>
    <row r="64" spans="1:8" ht="15.75" x14ac:dyDescent="0.25">
      <c r="A64" s="108"/>
      <c r="B64" s="32"/>
      <c r="C64" s="32"/>
      <c r="D64" s="33"/>
      <c r="E64" s="13">
        <f>B64*C64*D64</f>
        <v>0</v>
      </c>
      <c r="F64" s="107"/>
      <c r="G64" s="60"/>
    </row>
    <row r="65" spans="1:7" ht="16.5" thickBot="1" x14ac:dyDescent="0.3">
      <c r="A65" s="109" t="s">
        <v>2</v>
      </c>
      <c r="B65" s="110"/>
      <c r="C65" s="110"/>
      <c r="D65" s="111"/>
      <c r="E65" s="44">
        <f>SUM(E62:E64)</f>
        <v>0</v>
      </c>
      <c r="F65" s="107"/>
      <c r="G65" s="60"/>
    </row>
    <row r="66" spans="1:7" ht="18.95" customHeight="1" x14ac:dyDescent="0.25">
      <c r="A66" s="99"/>
      <c r="B66" s="100"/>
      <c r="C66" s="99"/>
      <c r="D66" s="101"/>
      <c r="E66" s="102"/>
      <c r="F66" s="102"/>
      <c r="G66" s="60"/>
    </row>
    <row r="67" spans="1:7" ht="18.95" customHeight="1" thickBot="1" x14ac:dyDescent="0.3">
      <c r="A67" s="68" t="s">
        <v>63</v>
      </c>
      <c r="B67" s="68"/>
      <c r="C67" s="68"/>
      <c r="D67" s="68"/>
      <c r="E67" s="112"/>
      <c r="F67" s="113"/>
      <c r="G67" s="60"/>
    </row>
    <row r="68" spans="1:7" ht="18.95" customHeight="1" x14ac:dyDescent="0.25">
      <c r="A68" s="8" t="s">
        <v>34</v>
      </c>
      <c r="B68" s="9" t="s">
        <v>3</v>
      </c>
      <c r="C68" s="10" t="s">
        <v>1</v>
      </c>
      <c r="D68" s="11" t="s">
        <v>2</v>
      </c>
      <c r="G68" s="60"/>
    </row>
    <row r="69" spans="1:7" ht="18.95" customHeight="1" x14ac:dyDescent="0.25">
      <c r="A69" s="34"/>
      <c r="B69" s="35"/>
      <c r="C69" s="35"/>
      <c r="D69" s="12">
        <f>B69*C69</f>
        <v>0</v>
      </c>
      <c r="E69" s="102"/>
      <c r="G69" s="60"/>
    </row>
    <row r="70" spans="1:7" ht="18.95" customHeight="1" x14ac:dyDescent="0.25">
      <c r="A70" s="34"/>
      <c r="B70" s="36"/>
      <c r="C70" s="36"/>
      <c r="D70" s="12">
        <f t="shared" ref="D70:D72" si="2">B70*C70</f>
        <v>0</v>
      </c>
      <c r="E70" s="193"/>
      <c r="F70" s="194"/>
      <c r="G70" s="195"/>
    </row>
    <row r="71" spans="1:7" ht="18.95" customHeight="1" x14ac:dyDescent="0.25">
      <c r="A71" s="34"/>
      <c r="B71" s="35"/>
      <c r="C71" s="35"/>
      <c r="D71" s="12">
        <f t="shared" si="2"/>
        <v>0</v>
      </c>
      <c r="E71" s="1"/>
      <c r="F71" s="194"/>
      <c r="G71" s="195"/>
    </row>
    <row r="72" spans="1:7" ht="18.95" customHeight="1" x14ac:dyDescent="0.25">
      <c r="A72" s="34"/>
      <c r="B72" s="35"/>
      <c r="C72" s="35"/>
      <c r="D72" s="12">
        <f t="shared" si="2"/>
        <v>0</v>
      </c>
      <c r="E72" s="1"/>
      <c r="F72" s="194"/>
      <c r="G72" s="195"/>
    </row>
    <row r="73" spans="1:7" ht="18.95" customHeight="1" thickBot="1" x14ac:dyDescent="0.3">
      <c r="A73" s="69" t="s">
        <v>2</v>
      </c>
      <c r="B73" s="70"/>
      <c r="C73" s="71"/>
      <c r="D73" s="43">
        <f>SUM(D69:D72)</f>
        <v>0</v>
      </c>
      <c r="E73" s="1"/>
      <c r="F73" s="194"/>
      <c r="G73" s="195"/>
    </row>
    <row r="74" spans="1:7" ht="18.95" customHeight="1" x14ac:dyDescent="0.25">
      <c r="A74" s="99"/>
      <c r="B74" s="114"/>
      <c r="C74" s="114"/>
      <c r="D74" s="115"/>
      <c r="E74" s="1"/>
      <c r="F74" s="1"/>
      <c r="G74" s="195"/>
    </row>
    <row r="75" spans="1:7" ht="18.95" customHeight="1" thickBot="1" x14ac:dyDescent="0.3">
      <c r="A75" s="67" t="s">
        <v>70</v>
      </c>
      <c r="B75" s="67"/>
      <c r="C75" s="67"/>
      <c r="D75" s="67"/>
      <c r="E75" s="3"/>
      <c r="F75" s="3"/>
      <c r="G75" s="195"/>
    </row>
    <row r="76" spans="1:7" ht="18.95" customHeight="1" x14ac:dyDescent="0.25">
      <c r="A76" s="187" t="s">
        <v>34</v>
      </c>
      <c r="B76" s="5" t="s">
        <v>3</v>
      </c>
      <c r="C76" s="6" t="s">
        <v>8</v>
      </c>
      <c r="D76" s="7" t="s">
        <v>2</v>
      </c>
      <c r="E76" s="194"/>
      <c r="F76" s="194"/>
      <c r="G76" s="195"/>
    </row>
    <row r="77" spans="1:7" ht="18.95" customHeight="1" x14ac:dyDescent="0.25">
      <c r="A77" s="37"/>
      <c r="B77" s="38"/>
      <c r="C77" s="39"/>
      <c r="D77" s="14">
        <f>B77*C77</f>
        <v>0</v>
      </c>
      <c r="E77" s="194"/>
      <c r="F77" s="194"/>
      <c r="G77" s="195"/>
    </row>
    <row r="78" spans="1:7" ht="18.95" customHeight="1" x14ac:dyDescent="0.25">
      <c r="A78" s="37"/>
      <c r="B78" s="38"/>
      <c r="C78" s="39"/>
      <c r="D78" s="14">
        <f t="shared" ref="D78:D80" si="3">B78*C78</f>
        <v>0</v>
      </c>
      <c r="E78" s="194"/>
      <c r="F78" s="194"/>
      <c r="G78" s="195"/>
    </row>
    <row r="79" spans="1:7" ht="18.95" customHeight="1" x14ac:dyDescent="0.25">
      <c r="A79" s="34"/>
      <c r="B79" s="40"/>
      <c r="C79" s="40"/>
      <c r="D79" s="14">
        <f t="shared" si="3"/>
        <v>0</v>
      </c>
      <c r="E79" s="1"/>
      <c r="F79" s="1"/>
      <c r="G79" s="195"/>
    </row>
    <row r="80" spans="1:7" ht="18.95" customHeight="1" x14ac:dyDescent="0.25">
      <c r="A80" s="34"/>
      <c r="B80" s="40"/>
      <c r="C80" s="40"/>
      <c r="D80" s="14">
        <f t="shared" si="3"/>
        <v>0</v>
      </c>
      <c r="E80" s="1"/>
      <c r="F80" s="1"/>
      <c r="G80" s="195"/>
    </row>
    <row r="81" spans="1:7" ht="18.95" customHeight="1" thickBot="1" x14ac:dyDescent="0.3">
      <c r="A81" s="69" t="s">
        <v>2</v>
      </c>
      <c r="B81" s="70"/>
      <c r="C81" s="71"/>
      <c r="D81" s="42">
        <f>SUM(D77:D80)</f>
        <v>0</v>
      </c>
      <c r="E81" s="1"/>
      <c r="F81" s="1"/>
      <c r="G81" s="195"/>
    </row>
    <row r="82" spans="1:7" ht="18.95" customHeight="1" x14ac:dyDescent="0.25">
      <c r="A82" s="99"/>
      <c r="B82" s="99"/>
      <c r="C82" s="99"/>
      <c r="D82" s="116"/>
      <c r="E82" s="1"/>
      <c r="F82" s="1"/>
      <c r="G82" s="195"/>
    </row>
    <row r="83" spans="1:7" ht="18.95" customHeight="1" thickBot="1" x14ac:dyDescent="0.3">
      <c r="A83" s="67" t="s">
        <v>65</v>
      </c>
      <c r="B83" s="67"/>
      <c r="C83" s="67"/>
      <c r="D83" s="67"/>
      <c r="E83" s="3"/>
      <c r="F83" s="3"/>
      <c r="G83" s="195"/>
    </row>
    <row r="84" spans="1:7" ht="18.95" customHeight="1" x14ac:dyDescent="0.25">
      <c r="A84" s="187" t="s">
        <v>0</v>
      </c>
      <c r="B84" s="5" t="s">
        <v>3</v>
      </c>
      <c r="C84" s="6" t="s">
        <v>8</v>
      </c>
      <c r="D84" s="7" t="s">
        <v>2</v>
      </c>
      <c r="E84" s="194"/>
      <c r="F84" s="194"/>
      <c r="G84" s="195"/>
    </row>
    <row r="85" spans="1:7" ht="18.95" customHeight="1" x14ac:dyDescent="0.25">
      <c r="A85" s="188"/>
      <c r="B85" s="189"/>
      <c r="C85" s="190"/>
      <c r="D85" s="191">
        <f>B85*C85</f>
        <v>0</v>
      </c>
      <c r="E85" s="194"/>
      <c r="F85" s="194"/>
      <c r="G85" s="195"/>
    </row>
    <row r="86" spans="1:7" ht="18.95" customHeight="1" x14ac:dyDescent="0.25">
      <c r="A86" s="34"/>
      <c r="B86" s="40"/>
      <c r="C86" s="40"/>
      <c r="D86" s="192">
        <f>B86*C86</f>
        <v>0</v>
      </c>
      <c r="E86" s="1"/>
      <c r="F86" s="1"/>
      <c r="G86" s="195"/>
    </row>
    <row r="87" spans="1:7" ht="18.95" customHeight="1" thickBot="1" x14ac:dyDescent="0.3">
      <c r="A87" s="69" t="s">
        <v>2</v>
      </c>
      <c r="B87" s="70"/>
      <c r="C87" s="71"/>
      <c r="D87" s="15">
        <f>SUM(D85:D86)</f>
        <v>0</v>
      </c>
      <c r="E87" s="1"/>
      <c r="F87" s="1"/>
      <c r="G87" s="195"/>
    </row>
    <row r="88" spans="1:7" ht="18.95" customHeight="1" x14ac:dyDescent="0.25">
      <c r="A88" s="99"/>
      <c r="B88" s="114"/>
      <c r="C88" s="114"/>
      <c r="D88" s="115"/>
      <c r="E88" s="1"/>
      <c r="F88" s="1"/>
      <c r="G88" s="195"/>
    </row>
    <row r="89" spans="1:7" ht="18.95" customHeight="1" thickBot="1" x14ac:dyDescent="0.3">
      <c r="A89" s="67" t="s">
        <v>66</v>
      </c>
      <c r="B89" s="67"/>
      <c r="C89" s="67"/>
      <c r="D89" s="67"/>
      <c r="E89" s="3"/>
      <c r="F89" s="3"/>
      <c r="G89" s="195"/>
    </row>
    <row r="90" spans="1:7" ht="18.95" customHeight="1" x14ac:dyDescent="0.25">
      <c r="A90" s="187" t="s">
        <v>0</v>
      </c>
      <c r="B90" s="5" t="s">
        <v>3</v>
      </c>
      <c r="C90" s="6" t="s">
        <v>8</v>
      </c>
      <c r="D90" s="7" t="s">
        <v>2</v>
      </c>
      <c r="E90" s="194"/>
      <c r="F90" s="194"/>
      <c r="G90" s="195"/>
    </row>
    <row r="91" spans="1:7" ht="18.95" customHeight="1" x14ac:dyDescent="0.25">
      <c r="A91" s="117"/>
      <c r="B91" s="118"/>
      <c r="C91" s="119"/>
      <c r="D91" s="2">
        <f>B91*C91</f>
        <v>0</v>
      </c>
      <c r="E91" s="194"/>
      <c r="F91" s="194"/>
      <c r="G91" s="195"/>
    </row>
    <row r="92" spans="1:7" ht="18.95" customHeight="1" x14ac:dyDescent="0.25">
      <c r="A92" s="117"/>
      <c r="B92" s="118"/>
      <c r="C92" s="119"/>
      <c r="D92" s="2">
        <f>B92*C92</f>
        <v>0</v>
      </c>
      <c r="E92" s="194"/>
      <c r="F92" s="194"/>
      <c r="G92" s="195"/>
    </row>
    <row r="93" spans="1:7" ht="18.95" customHeight="1" thickBot="1" x14ac:dyDescent="0.3">
      <c r="A93" s="69" t="s">
        <v>2</v>
      </c>
      <c r="B93" s="70"/>
      <c r="C93" s="71"/>
      <c r="D93" s="15">
        <f>SUM(D91:D92)</f>
        <v>0</v>
      </c>
      <c r="E93" s="1"/>
      <c r="F93" s="1"/>
      <c r="G93" s="195"/>
    </row>
    <row r="94" spans="1:7" ht="18.95" customHeight="1" thickBot="1" x14ac:dyDescent="0.3">
      <c r="A94" s="120"/>
      <c r="B94" s="114"/>
      <c r="C94" s="114"/>
      <c r="D94" s="115"/>
      <c r="E94" s="1"/>
      <c r="F94" s="1"/>
      <c r="G94" s="195"/>
    </row>
    <row r="95" spans="1:7" ht="18.95" customHeight="1" thickBot="1" x14ac:dyDescent="0.3">
      <c r="B95" s="72" t="s">
        <v>67</v>
      </c>
      <c r="C95" s="73"/>
      <c r="D95" s="16">
        <f>SUM(E65,D73,D81,D86,D93)</f>
        <v>0</v>
      </c>
      <c r="E95" s="1"/>
      <c r="F95" s="1"/>
      <c r="G95" s="195"/>
    </row>
    <row r="96" spans="1:7" ht="18.95" customHeight="1" thickBot="1" x14ac:dyDescent="0.3">
      <c r="A96" s="99"/>
      <c r="B96" s="114"/>
      <c r="C96" s="114"/>
      <c r="D96" s="115"/>
      <c r="E96" s="1"/>
      <c r="F96" s="1"/>
      <c r="G96" s="195"/>
    </row>
    <row r="97" spans="1:7" ht="18.95" customHeight="1" thickBot="1" x14ac:dyDescent="0.3">
      <c r="A97" s="196" t="s">
        <v>73</v>
      </c>
      <c r="B97" s="197"/>
      <c r="C97" s="197"/>
      <c r="D97" s="197"/>
      <c r="E97" s="198" t="e">
        <f>IF(D95&gt;=E53,D55,((E53-D95)+D55))</f>
        <v>#DIV/0!</v>
      </c>
      <c r="F97" s="198"/>
      <c r="G97" s="199"/>
    </row>
    <row r="98" spans="1:7" ht="18.95" customHeight="1" x14ac:dyDescent="0.25">
      <c r="A98" s="121"/>
      <c r="C98" s="122"/>
      <c r="D98" s="99"/>
      <c r="E98" s="123"/>
      <c r="F98" s="123"/>
      <c r="G98" s="60"/>
    </row>
    <row r="99" spans="1:7" ht="18.95" customHeight="1" x14ac:dyDescent="0.25">
      <c r="A99" s="83"/>
      <c r="B99" s="83"/>
      <c r="C99" s="83"/>
      <c r="D99" s="83"/>
      <c r="E99" s="83"/>
      <c r="F99" s="83"/>
      <c r="G99" s="83"/>
    </row>
  </sheetData>
  <sheetProtection sheet="1" objects="1" scenarios="1" selectLockedCells="1"/>
  <protectedRanges>
    <protectedRange sqref="C62:D65" name="Intervalo5_3"/>
    <protectedRange sqref="D97 B97" name="Intervalo9_2"/>
    <protectedRange sqref="C93:D96 B84:B85 C69 D74:D75 C71:C75 C79:C83 D81:D83 B90:B92 B76:B78 C86:D89" name="Intervalo13_1"/>
    <protectedRange sqref="E69 B69 C76:C78 B96 B71:B75 A84:A85 E71:E75 C84:C85 B79:B83 A90:A92 E79:E83 C90:C92 B86:B89 E86:E89 E93:E96 B93:B94 A76:A78" name="Intervalo15_1"/>
    <protectedRange sqref="E62:E65" name="Intervalo5_1_1"/>
    <protectedRange sqref="A62:B65" name="Intervalo5_2_1"/>
  </protectedRanges>
  <mergeCells count="37">
    <mergeCell ref="A87:C87"/>
    <mergeCell ref="A93:C93"/>
    <mergeCell ref="A65:D65"/>
    <mergeCell ref="E97:G97"/>
    <mergeCell ref="A97:D97"/>
    <mergeCell ref="C53:D53"/>
    <mergeCell ref="A16:G16"/>
    <mergeCell ref="A75:D75"/>
    <mergeCell ref="A83:D83"/>
    <mergeCell ref="A60:D60"/>
    <mergeCell ref="A67:D67"/>
    <mergeCell ref="A73:C73"/>
    <mergeCell ref="A81:C81"/>
    <mergeCell ref="B95:C95"/>
    <mergeCell ref="A89:D89"/>
    <mergeCell ref="A33:G33"/>
    <mergeCell ref="A58:G58"/>
    <mergeCell ref="B31:C31"/>
    <mergeCell ref="F7:G7"/>
    <mergeCell ref="B7:D7"/>
    <mergeCell ref="B13:C13"/>
    <mergeCell ref="A1:G1"/>
    <mergeCell ref="A10:G10"/>
    <mergeCell ref="B9:C9"/>
    <mergeCell ref="B11:F11"/>
    <mergeCell ref="B12:C12"/>
    <mergeCell ref="A6:G6"/>
    <mergeCell ref="A2:G2"/>
    <mergeCell ref="A3:G3"/>
    <mergeCell ref="A4:G4"/>
    <mergeCell ref="A5:G5"/>
    <mergeCell ref="E31:F31"/>
    <mergeCell ref="B8:C8"/>
    <mergeCell ref="D48:D50"/>
    <mergeCell ref="A32:G32"/>
    <mergeCell ref="A15:G15"/>
    <mergeCell ref="A17:G17"/>
  </mergeCells>
  <pageMargins left="0.7" right="0.7" top="0.75" bottom="0.75" header="0.3" footer="0.3"/>
  <pageSetup paperSize="9" scale="55" fitToHeight="0" orientation="portrait" r:id="rId1"/>
  <rowBreaks count="1" manualBreakCount="1">
    <brk id="55" max="6"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ErrorMessage="1" errorTitle="Entrada inválida!" error="Selecione uma opção da lista.">
          <x14:formula1>
            <xm:f>fórmulas!$B$3:$B$4</xm:f>
          </x14:formula1>
          <xm:sqref>B40</xm:sqref>
        </x14:dataValidation>
        <x14:dataValidation type="list" allowBlank="1" showErrorMessage="1" errorTitle="Entrada inválida!" error="Inserir uma das opções da lista.">
          <x14:formula1>
            <xm:f>fórmulas!$D$3:$D$5</xm:f>
          </x14:formula1>
          <xm:sqref>A48:A51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
  <sheetViews>
    <sheetView workbookViewId="0">
      <selection activeCell="D5" sqref="D5"/>
    </sheetView>
  </sheetViews>
  <sheetFormatPr defaultRowHeight="15" x14ac:dyDescent="0.25"/>
  <cols>
    <col min="4" max="4" width="19.5703125" bestFit="1" customWidth="1"/>
  </cols>
  <sheetData>
    <row r="2" spans="2:4" x14ac:dyDescent="0.25">
      <c r="B2" t="s">
        <v>40</v>
      </c>
      <c r="D2" t="s">
        <v>44</v>
      </c>
    </row>
    <row r="3" spans="2:4" x14ac:dyDescent="0.25">
      <c r="B3" t="s">
        <v>38</v>
      </c>
      <c r="D3" t="s">
        <v>45</v>
      </c>
    </row>
    <row r="4" spans="2:4" x14ac:dyDescent="0.25">
      <c r="B4" t="s">
        <v>39</v>
      </c>
      <c r="D4" t="s">
        <v>46</v>
      </c>
    </row>
    <row r="5" spans="2:4" x14ac:dyDescent="0.25">
      <c r="D5" t="s">
        <v>47</v>
      </c>
    </row>
  </sheetData>
  <sheetProtection sheet="1" objects="1" scenarios="1"/>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MEMÓRIA DE CÁLCULO - RESSARCIM.</vt:lpstr>
      <vt:lpstr>fórmulas</vt:lpstr>
      <vt:lpstr>'MEMÓRIA DE CÁLCULO - RESSARCIM.'!Area_de_impressao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2006-09-25T12:47:36Z</dcterms:created>
  <dcterms:modified xsi:type="dcterms:W3CDTF">2019-01-11T13:12:52Z</dcterms:modified>
</cp:coreProperties>
</file>